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udio/Downloads/"/>
    </mc:Choice>
  </mc:AlternateContent>
  <xr:revisionPtr revIDLastSave="0" documentId="13_ncr:1_{2AAEE524-673C-AF41-8CF5-F2248F0C63EE}" xr6:coauthVersionLast="46" xr6:coauthVersionMax="46" xr10:uidLastSave="{00000000-0000-0000-0000-000000000000}"/>
  <bookViews>
    <workbookView xWindow="480" yWindow="460" windowWidth="22340" windowHeight="13220" xr2:uid="{00000000-000D-0000-FFFF-FFFF00000000}"/>
  </bookViews>
  <sheets>
    <sheet name="Employee data" sheetId="2" r:id="rId1"/>
    <sheet name="Headcount analysis" sheetId="4" r:id="rId2"/>
    <sheet name="Automated HR analytic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4" l="1"/>
  <c r="C9" i="4"/>
  <c r="D9" i="4"/>
  <c r="E9" i="4"/>
  <c r="F9" i="4"/>
  <c r="G9" i="4"/>
  <c r="H9" i="4"/>
  <c r="I9" i="4"/>
  <c r="J9" i="4"/>
  <c r="K9" i="4"/>
  <c r="L9" i="4"/>
  <c r="M9" i="4"/>
  <c r="B9" i="4"/>
  <c r="C8" i="4"/>
  <c r="D8" i="4"/>
  <c r="E8" i="4"/>
  <c r="E14" i="4" s="1"/>
  <c r="F8" i="4"/>
  <c r="G8" i="4"/>
  <c r="H8" i="4"/>
  <c r="I8" i="4"/>
  <c r="I14" i="4" s="1"/>
  <c r="J8" i="4"/>
  <c r="K8" i="4"/>
  <c r="L8" i="4"/>
  <c r="M8" i="4"/>
  <c r="M14" i="4" s="1"/>
  <c r="B8" i="4"/>
  <c r="C7" i="4"/>
  <c r="D7" i="4"/>
  <c r="E7" i="4"/>
  <c r="F7" i="4"/>
  <c r="G7" i="4"/>
  <c r="H7" i="4"/>
  <c r="I7" i="4"/>
  <c r="J7" i="4"/>
  <c r="K7" i="4"/>
  <c r="L7" i="4"/>
  <c r="M7" i="4"/>
  <c r="B7" i="4"/>
  <c r="F5" i="4"/>
  <c r="K14" i="4" l="1"/>
  <c r="L14" i="4"/>
  <c r="J14" i="4"/>
  <c r="C14" i="4"/>
  <c r="B14" i="4"/>
  <c r="F14" i="4"/>
  <c r="H14" i="4"/>
  <c r="D14" i="4"/>
  <c r="G14" i="4"/>
</calcChain>
</file>

<file path=xl/sharedStrings.xml><?xml version="1.0" encoding="utf-8"?>
<sst xmlns="http://schemas.openxmlformats.org/spreadsheetml/2006/main" count="171" uniqueCount="78">
  <si>
    <t>Employee 1</t>
  </si>
  <si>
    <t>Manager</t>
  </si>
  <si>
    <t>Position</t>
  </si>
  <si>
    <t>Office</t>
  </si>
  <si>
    <t>Employee</t>
  </si>
  <si>
    <t>Employee 2</t>
  </si>
  <si>
    <t>Employee 3</t>
  </si>
  <si>
    <t>Employee 4</t>
  </si>
  <si>
    <t>Employee 5</t>
  </si>
  <si>
    <t>Employee 6</t>
  </si>
  <si>
    <t>Manager 1</t>
  </si>
  <si>
    <t>Team Leader</t>
  </si>
  <si>
    <t>IT</t>
  </si>
  <si>
    <t>Paris</t>
  </si>
  <si>
    <t>France</t>
  </si>
  <si>
    <t>/</t>
  </si>
  <si>
    <t>Developer</t>
  </si>
  <si>
    <t>Country</t>
  </si>
  <si>
    <t>Manager 2</t>
  </si>
  <si>
    <t>HR</t>
  </si>
  <si>
    <t>Dept</t>
  </si>
  <si>
    <t>Id</t>
  </si>
  <si>
    <t>Joined on</t>
  </si>
  <si>
    <t>Left on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</si>
  <si>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</si>
  <si>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</si>
  <si>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</si>
  <si>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</si>
  <si>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</si>
  <si>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</si>
  <si>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</si>
  <si>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</si>
  <si>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</si>
  <si>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</si>
  <si>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</si>
  <si>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</si>
  <si>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</si>
  <si>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</si>
  <si>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Manager 3</t>
  </si>
  <si>
    <t>Manager 4</t>
  </si>
  <si>
    <t>Accoutant</t>
  </si>
  <si>
    <t>Accountancy</t>
  </si>
  <si>
    <t>Sales</t>
  </si>
  <si>
    <t>Agent</t>
  </si>
  <si>
    <t>London</t>
  </si>
  <si>
    <t>UK</t>
  </si>
  <si>
    <t>Manager 5</t>
  </si>
  <si>
    <t>Marketing</t>
  </si>
  <si>
    <t>Social Media</t>
  </si>
  <si>
    <t>Web</t>
  </si>
  <si>
    <t>Advertising</t>
  </si>
  <si>
    <t>Headcount Analysis Data</t>
  </si>
  <si>
    <t>Reporting year</t>
  </si>
  <si>
    <t>Headcount analysis</t>
  </si>
  <si>
    <t xml:space="preserve">Reporting year: </t>
  </si>
  <si>
    <t>Month</t>
  </si>
  <si>
    <t>New hires</t>
  </si>
  <si>
    <t>Exited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</si>
  <si>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</si>
  <si>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</si>
  <si>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</si>
  <si>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</si>
  <si>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</si>
  <si>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</si>
  <si>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</si>
  <si>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</si>
  <si>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</si>
  <si>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</si>
  <si>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</si>
  <si>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</si>
  <si>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</si>
  <si>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Turnover rate</t>
  </si>
  <si>
    <t>You deserve better tools</t>
  </si>
  <si>
    <t xml:space="preserve">If you would like to automate you employee management, </t>
  </si>
  <si>
    <t>and cut repetitive processes, like check out our HR solution.</t>
  </si>
  <si>
    <t xml:space="preserve">With LeaveBoard you get automatic headcount analysis and much more. </t>
  </si>
  <si>
    <t>https://leaveboard.com/hr-analytics/</t>
  </si>
  <si>
    <t>Thank you for downloading this headcount calculator template.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</si>
</sst>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8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0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4" fillId="3" borderId="0" xfId="1"/>
    <xf numFmtId="0" fontId="6" fillId="3" borderId="0" xfId="1" applyFont="1"/>
    <xf numFmtId="0" fontId="7" fillId="3" borderId="0" xfId="1" applyFont="1"/>
    <xf numFmtId="0" fontId="5" fillId="3" borderId="0" xfId="2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3">
    <cellStyle name="Good" xfId="1" builtinId="26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5" workbookViewId="0">
      <selection activeCell="K21" sqref="K21"/>
    </sheetView>
  </sheetViews>
  <sheetFormatPr baseColWidth="10" defaultColWidth="8.83203125" defaultRowHeight="15" x14ac:dyDescent="0.2"/>
  <cols>
    <col min="1" max="1" width="4.83203125" customWidth="1"/>
    <col min="2" max="2" width="19.1640625" customWidth="1"/>
    <col min="3" max="3" width="16.83203125" customWidth="1"/>
    <col min="4" max="4" width="15.5" customWidth="1"/>
    <col min="5" max="5" width="10.6640625" customWidth="1"/>
    <col min="6" max="6" width="10.33203125" customWidth="1"/>
    <col min="7" max="7" width="14.1640625" customWidth="1"/>
    <col min="8" max="9" width="12.5" customWidth="1"/>
  </cols>
  <sheetData>
    <row r="1" spans="1:9" ht="30" customHeight="1" x14ac:dyDescent="0.2">
      <c r="A1" s="18" t="s">
        <v>51</v>
      </c>
      <c r="B1" s="19"/>
      <c r="C1" s="19"/>
      <c r="D1" s="20"/>
    </row>
    <row r="2" spans="1:9" ht="15" customHeight="1" x14ac:dyDescent="0.2">
      <c r="A2" s="21"/>
      <c r="B2" s="22"/>
      <c r="C2" s="22"/>
      <c r="D2" s="23"/>
    </row>
    <row r="3" spans="1:9" ht="15" customHeight="1" x14ac:dyDescent="0.2">
      <c r="A3" s="21"/>
      <c r="B3" s="22"/>
      <c r="C3" s="22"/>
      <c r="D3" s="23"/>
    </row>
    <row r="4" spans="1:9" ht="15.75" customHeight="1" x14ac:dyDescent="0.2">
      <c r="A4" s="24"/>
      <c r="B4" s="25"/>
      <c r="C4" s="25"/>
      <c r="D4" s="26"/>
    </row>
    <row r="7" spans="1:9" x14ac:dyDescent="0.2">
      <c r="A7" s="6" t="s">
        <v>21</v>
      </c>
      <c r="B7" s="6" t="s">
        <v>4</v>
      </c>
      <c r="C7" s="6" t="s">
        <v>2</v>
      </c>
      <c r="D7" s="6" t="s">
        <v>20</v>
      </c>
      <c r="E7" s="6" t="s">
        <v>3</v>
      </c>
      <c r="F7" s="6" t="s">
        <v>17</v>
      </c>
      <c r="G7" s="6" t="s">
        <v>22</v>
      </c>
      <c r="H7" s="6" t="s">
        <v>23</v>
      </c>
      <c r="I7" s="6" t="s">
        <v>1</v>
      </c>
    </row>
    <row r="8" spans="1:9" x14ac:dyDescent="0.2">
      <c r="A8" s="3">
        <v>1</v>
      </c>
      <c r="B8" s="3" t="s">
        <v>0</v>
      </c>
      <c r="C8" s="3" t="s">
        <v>11</v>
      </c>
      <c r="D8" s="3" t="s">
        <v>12</v>
      </c>
      <c r="E8" s="3" t="s">
        <v>13</v>
      </c>
      <c r="F8" s="3" t="s">
        <v>14</v>
      </c>
      <c r="G8" s="2">
        <v>43101</v>
      </c>
      <c r="H8" s="8"/>
      <c r="I8" s="3" t="s">
        <v>10</v>
      </c>
    </row>
    <row r="9" spans="1:9" x14ac:dyDescent="0.2">
      <c r="A9" s="3">
        <v>2</v>
      </c>
      <c r="B9" s="3" t="s">
        <v>5</v>
      </c>
      <c r="C9" s="3" t="s">
        <v>1</v>
      </c>
      <c r="D9" s="3" t="s">
        <v>12</v>
      </c>
      <c r="E9" s="3" t="s">
        <v>13</v>
      </c>
      <c r="F9" s="3" t="s">
        <v>14</v>
      </c>
      <c r="G9" s="2">
        <v>33005</v>
      </c>
      <c r="H9" s="8"/>
      <c r="I9" s="4" t="s">
        <v>15</v>
      </c>
    </row>
    <row r="10" spans="1:9" x14ac:dyDescent="0.2">
      <c r="A10" s="3">
        <v>3</v>
      </c>
      <c r="B10" s="3" t="s">
        <v>6</v>
      </c>
      <c r="C10" s="3" t="s">
        <v>16</v>
      </c>
      <c r="D10" s="3" t="s">
        <v>12</v>
      </c>
      <c r="E10" s="3" t="s">
        <v>13</v>
      </c>
      <c r="F10" s="3" t="s">
        <v>14</v>
      </c>
      <c r="G10" s="2">
        <v>40426</v>
      </c>
      <c r="H10" s="8">
        <v>42067</v>
      </c>
      <c r="I10" s="3" t="s">
        <v>10</v>
      </c>
    </row>
    <row r="11" spans="1:9" x14ac:dyDescent="0.2">
      <c r="A11" s="3">
        <v>4</v>
      </c>
      <c r="B11" s="3" t="s">
        <v>7</v>
      </c>
      <c r="C11" s="3" t="s">
        <v>16</v>
      </c>
      <c r="D11" s="3" t="s">
        <v>12</v>
      </c>
      <c r="E11" s="3" t="s">
        <v>13</v>
      </c>
      <c r="F11" s="3" t="s">
        <v>14</v>
      </c>
      <c r="G11" s="2">
        <v>40403</v>
      </c>
      <c r="H11" s="8"/>
      <c r="I11" s="3" t="s">
        <v>18</v>
      </c>
    </row>
    <row r="12" spans="1:9" x14ac:dyDescent="0.2">
      <c r="A12" s="3">
        <v>5</v>
      </c>
      <c r="B12" s="3" t="s">
        <v>8</v>
      </c>
      <c r="C12" s="3" t="s">
        <v>16</v>
      </c>
      <c r="D12" s="3" t="s">
        <v>12</v>
      </c>
      <c r="E12" s="3" t="s">
        <v>13</v>
      </c>
      <c r="F12" s="3" t="s">
        <v>14</v>
      </c>
      <c r="G12" s="2">
        <v>42343</v>
      </c>
      <c r="H12" s="8">
        <v>44663</v>
      </c>
      <c r="I12" s="3" t="s">
        <v>10</v>
      </c>
    </row>
    <row r="13" spans="1:9" x14ac:dyDescent="0.2">
      <c r="A13" s="3">
        <v>6</v>
      </c>
      <c r="B13" s="3" t="s">
        <v>9</v>
      </c>
      <c r="C13" s="3" t="s">
        <v>19</v>
      </c>
      <c r="D13" s="5" t="s">
        <v>19</v>
      </c>
      <c r="E13" s="3" t="s">
        <v>13</v>
      </c>
      <c r="F13" s="3" t="s">
        <v>14</v>
      </c>
      <c r="G13" s="2">
        <v>44058</v>
      </c>
      <c r="H13" s="8"/>
      <c r="I13" s="3" t="s">
        <v>38</v>
      </c>
    </row>
    <row r="14" spans="1:9" x14ac:dyDescent="0.2">
      <c r="A14" s="3">
        <v>7</v>
      </c>
      <c r="B14" s="3" t="s">
        <v>24</v>
      </c>
      <c r="C14" s="3" t="s">
        <v>40</v>
      </c>
      <c r="D14" s="3" t="s">
        <v>41</v>
      </c>
      <c r="E14" s="3" t="s">
        <v>13</v>
      </c>
      <c r="F14" s="3" t="s">
        <v>14</v>
      </c>
      <c r="G14" s="2">
        <v>36788</v>
      </c>
      <c r="H14" s="8">
        <v>40461</v>
      </c>
      <c r="I14" s="3" t="s">
        <v>18</v>
      </c>
    </row>
    <row r="15" spans="1:9" x14ac:dyDescent="0.2">
      <c r="A15" s="3">
        <v>8</v>
      </c>
      <c r="B15" s="3" t="s">
        <v>25</v>
      </c>
      <c r="C15" s="3" t="s">
        <v>1</v>
      </c>
      <c r="D15" s="3" t="s">
        <v>41</v>
      </c>
      <c r="E15" s="3" t="s">
        <v>13</v>
      </c>
      <c r="F15" s="3" t="s">
        <v>14</v>
      </c>
      <c r="G15" s="2">
        <v>34106</v>
      </c>
      <c r="H15" s="8"/>
      <c r="I15" s="4" t="s">
        <v>15</v>
      </c>
    </row>
    <row r="16" spans="1:9" x14ac:dyDescent="0.2">
      <c r="A16" s="3">
        <v>9</v>
      </c>
      <c r="B16" s="3" t="s">
        <v>26</v>
      </c>
      <c r="C16" s="3" t="s">
        <v>1</v>
      </c>
      <c r="D16" s="3" t="s">
        <v>19</v>
      </c>
      <c r="E16" s="3" t="s">
        <v>13</v>
      </c>
      <c r="F16" s="3" t="s">
        <v>14</v>
      </c>
      <c r="G16" s="2">
        <v>40456</v>
      </c>
      <c r="H16" s="8">
        <v>44338</v>
      </c>
      <c r="I16" s="4" t="s">
        <v>15</v>
      </c>
    </row>
    <row r="17" spans="1:9" x14ac:dyDescent="0.2">
      <c r="A17" s="3">
        <v>10</v>
      </c>
      <c r="B17" s="3" t="s">
        <v>27</v>
      </c>
      <c r="C17" s="3" t="s">
        <v>43</v>
      </c>
      <c r="D17" s="3" t="s">
        <v>42</v>
      </c>
      <c r="E17" s="3" t="s">
        <v>44</v>
      </c>
      <c r="F17" s="3" t="s">
        <v>45</v>
      </c>
      <c r="G17" s="2">
        <v>36594</v>
      </c>
      <c r="H17" s="8"/>
      <c r="I17" s="3" t="s">
        <v>39</v>
      </c>
    </row>
    <row r="18" spans="1:9" x14ac:dyDescent="0.2">
      <c r="A18" s="3">
        <v>11</v>
      </c>
      <c r="B18" s="3" t="s">
        <v>28</v>
      </c>
      <c r="C18" s="3" t="s">
        <v>43</v>
      </c>
      <c r="D18" s="3" t="s">
        <v>42</v>
      </c>
      <c r="E18" s="3" t="s">
        <v>44</v>
      </c>
      <c r="F18" s="3" t="s">
        <v>45</v>
      </c>
      <c r="G18" s="2">
        <v>33189</v>
      </c>
      <c r="H18" s="8"/>
      <c r="I18" s="3" t="s">
        <v>39</v>
      </c>
    </row>
    <row r="19" spans="1:9" x14ac:dyDescent="0.2">
      <c r="A19" s="3">
        <v>12</v>
      </c>
      <c r="B19" s="3" t="s">
        <v>29</v>
      </c>
      <c r="C19" s="3" t="s">
        <v>43</v>
      </c>
      <c r="D19" s="3" t="s">
        <v>42</v>
      </c>
      <c r="E19" s="3" t="s">
        <v>44</v>
      </c>
      <c r="F19" s="3" t="s">
        <v>45</v>
      </c>
      <c r="G19" s="2">
        <v>40487</v>
      </c>
      <c r="H19" s="8">
        <v>43894</v>
      </c>
      <c r="I19" s="3" t="s">
        <v>39</v>
      </c>
    </row>
    <row r="20" spans="1:9" x14ac:dyDescent="0.2">
      <c r="A20" s="3">
        <v>13</v>
      </c>
      <c r="B20" s="3" t="s">
        <v>30</v>
      </c>
      <c r="C20" s="3" t="s">
        <v>43</v>
      </c>
      <c r="D20" s="3" t="s">
        <v>42</v>
      </c>
      <c r="E20" s="3" t="s">
        <v>44</v>
      </c>
      <c r="F20" s="3" t="s">
        <v>45</v>
      </c>
      <c r="G20" s="2">
        <v>33098</v>
      </c>
      <c r="H20" s="8"/>
      <c r="I20" s="3" t="s">
        <v>39</v>
      </c>
    </row>
    <row r="21" spans="1:9" x14ac:dyDescent="0.2">
      <c r="A21" s="3">
        <v>14</v>
      </c>
      <c r="B21" s="3" t="s">
        <v>31</v>
      </c>
      <c r="C21" s="3" t="s">
        <v>43</v>
      </c>
      <c r="D21" s="3" t="s">
        <v>42</v>
      </c>
      <c r="E21" s="3" t="s">
        <v>44</v>
      </c>
      <c r="F21" s="3" t="s">
        <v>45</v>
      </c>
      <c r="G21" s="2">
        <v>44690</v>
      </c>
      <c r="H21" s="8"/>
      <c r="I21" s="3" t="s">
        <v>39</v>
      </c>
    </row>
    <row r="22" spans="1:9" x14ac:dyDescent="0.2">
      <c r="A22" s="3">
        <v>15</v>
      </c>
      <c r="B22" s="3" t="s">
        <v>32</v>
      </c>
      <c r="C22" s="3" t="s">
        <v>1</v>
      </c>
      <c r="D22" s="3" t="s">
        <v>42</v>
      </c>
      <c r="E22" s="3" t="s">
        <v>44</v>
      </c>
      <c r="F22" s="3" t="s">
        <v>45</v>
      </c>
      <c r="G22" s="2">
        <v>31179</v>
      </c>
      <c r="H22" s="8"/>
      <c r="I22" s="4" t="s">
        <v>15</v>
      </c>
    </row>
    <row r="23" spans="1:9" x14ac:dyDescent="0.2">
      <c r="A23" s="3">
        <v>16</v>
      </c>
      <c r="B23" s="3" t="s">
        <v>33</v>
      </c>
      <c r="C23" s="3" t="s">
        <v>50</v>
      </c>
      <c r="D23" s="3" t="s">
        <v>47</v>
      </c>
      <c r="E23" s="3" t="s">
        <v>13</v>
      </c>
      <c r="F23" s="3" t="s">
        <v>14</v>
      </c>
      <c r="G23" s="2">
        <v>33005</v>
      </c>
      <c r="H23" s="8">
        <v>43194</v>
      </c>
      <c r="I23" s="3" t="s">
        <v>46</v>
      </c>
    </row>
    <row r="24" spans="1:9" x14ac:dyDescent="0.2">
      <c r="A24" s="3">
        <v>17</v>
      </c>
      <c r="B24" s="3" t="s">
        <v>34</v>
      </c>
      <c r="C24" s="3" t="s">
        <v>50</v>
      </c>
      <c r="D24" s="3" t="s">
        <v>47</v>
      </c>
      <c r="E24" s="3" t="s">
        <v>13</v>
      </c>
      <c r="F24" s="3" t="s">
        <v>14</v>
      </c>
      <c r="G24" s="2">
        <v>44058</v>
      </c>
      <c r="H24" s="8"/>
      <c r="I24" s="3" t="s">
        <v>46</v>
      </c>
    </row>
    <row r="25" spans="1:9" x14ac:dyDescent="0.2">
      <c r="A25" s="3">
        <v>18</v>
      </c>
      <c r="B25" s="3" t="s">
        <v>35</v>
      </c>
      <c r="C25" s="3" t="s">
        <v>49</v>
      </c>
      <c r="D25" s="3" t="s">
        <v>47</v>
      </c>
      <c r="E25" s="3" t="s">
        <v>13</v>
      </c>
      <c r="F25" s="3" t="s">
        <v>14</v>
      </c>
      <c r="G25" s="2">
        <v>40456</v>
      </c>
      <c r="H25" s="8">
        <v>44055</v>
      </c>
      <c r="I25" s="3" t="s">
        <v>46</v>
      </c>
    </row>
    <row r="26" spans="1:9" x14ac:dyDescent="0.2">
      <c r="A26" s="3">
        <v>19</v>
      </c>
      <c r="B26" s="3" t="s">
        <v>36</v>
      </c>
      <c r="C26" s="3" t="s">
        <v>48</v>
      </c>
      <c r="D26" s="3" t="s">
        <v>47</v>
      </c>
      <c r="E26" s="3" t="s">
        <v>13</v>
      </c>
      <c r="F26" s="3" t="s">
        <v>14</v>
      </c>
      <c r="G26" s="2">
        <v>36594</v>
      </c>
      <c r="H26" s="8"/>
      <c r="I26" s="3" t="s">
        <v>46</v>
      </c>
    </row>
    <row r="27" spans="1:9" x14ac:dyDescent="0.2">
      <c r="A27" s="3">
        <v>20</v>
      </c>
      <c r="B27" s="3" t="s">
        <v>37</v>
      </c>
      <c r="C27" s="3" t="s">
        <v>1</v>
      </c>
      <c r="D27" s="3" t="s">
        <v>47</v>
      </c>
      <c r="E27" s="3" t="s">
        <v>13</v>
      </c>
      <c r="F27" s="3" t="s">
        <v>14</v>
      </c>
      <c r="G27" s="2">
        <v>33005</v>
      </c>
      <c r="H27" s="8"/>
      <c r="I27" s="4" t="s">
        <v>15</v>
      </c>
    </row>
    <row r="28" spans="1:9" x14ac:dyDescent="0.2">
      <c r="A28" s="3"/>
      <c r="B28" s="3"/>
      <c r="C28" s="3"/>
      <c r="D28" s="3"/>
      <c r="E28" s="3"/>
      <c r="F28" s="3"/>
      <c r="G28" s="2"/>
      <c r="H28" s="7"/>
      <c r="I28" s="4"/>
    </row>
    <row r="29" spans="1:9" x14ac:dyDescent="0.2">
      <c r="A29" s="3"/>
      <c r="B29" s="3"/>
      <c r="C29" s="3"/>
      <c r="D29" s="3"/>
      <c r="E29" s="3"/>
      <c r="F29" s="3"/>
      <c r="G29" s="2"/>
      <c r="H29" s="7"/>
      <c r="I29" s="3"/>
    </row>
    <row r="30" spans="1:9" x14ac:dyDescent="0.2">
      <c r="A30" s="3"/>
      <c r="B30" s="3"/>
      <c r="C30" s="3"/>
      <c r="D30" s="3"/>
      <c r="E30" s="3"/>
      <c r="F30" s="3"/>
      <c r="G30" s="2"/>
      <c r="H30" s="7"/>
      <c r="I30" s="3"/>
    </row>
  </sheetData>
  <mergeCells count="1">
    <mergeCell ref="A1:D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workbookViewId="0">
      <selection activeCell="P14" sqref="P14"/>
    </sheetView>
  </sheetViews>
  <sheetFormatPr baseColWidth="10" defaultColWidth="8.83203125" defaultRowHeight="15" x14ac:dyDescent="0.2"/>
  <cols>
    <col min="1" max="1" width="9" style="9" customWidth="1"/>
    <col min="2" max="2" width="10.6640625" customWidth="1"/>
    <col min="4" max="4" width="8.33203125" customWidth="1"/>
    <col min="5" max="5" width="9.6640625" customWidth="1"/>
    <col min="6" max="6" width="7.6640625" customWidth="1"/>
    <col min="7" max="7" width="8.6640625" customWidth="1"/>
    <col min="8" max="8" width="8.33203125" customWidth="1"/>
    <col min="9" max="9" width="8.83203125" customWidth="1"/>
    <col min="10" max="10" width="11.1640625" customWidth="1"/>
    <col min="11" max="11" width="8.83203125" customWidth="1"/>
    <col min="12" max="12" width="11" customWidth="1"/>
    <col min="13" max="13" width="10.5" customWidth="1"/>
    <col min="14" max="14" width="3.1640625" customWidth="1"/>
  </cols>
  <sheetData>
    <row r="1" spans="1:14" ht="15" customHeight="1" x14ac:dyDescent="0.2">
      <c r="A1" s="32" t="s">
        <v>52</v>
      </c>
      <c r="B1" s="33"/>
      <c r="C1" s="33"/>
      <c r="D1" s="34"/>
      <c r="E1" s="38">
        <v>2022</v>
      </c>
    </row>
    <row r="2" spans="1:14" ht="15" customHeight="1" x14ac:dyDescent="0.2">
      <c r="A2" s="35"/>
      <c r="B2" s="36"/>
      <c r="C2" s="36"/>
      <c r="D2" s="37"/>
      <c r="E2" s="39"/>
    </row>
    <row r="3" spans="1:14" ht="15" customHeight="1" x14ac:dyDescent="0.2"/>
    <row r="4" spans="1:14" ht="15" customHeight="1" x14ac:dyDescent="0.2"/>
    <row r="5" spans="1:14" ht="29.25" customHeight="1" x14ac:dyDescent="0.2">
      <c r="A5" s="27" t="s">
        <v>53</v>
      </c>
      <c r="B5" s="28"/>
      <c r="C5" s="29"/>
      <c r="D5" s="30" t="s">
        <v>54</v>
      </c>
      <c r="E5" s="31"/>
      <c r="F5" s="10">
        <f>E1</f>
        <v>2022</v>
      </c>
    </row>
    <row r="6" spans="1:14" ht="29.25" customHeight="1" x14ac:dyDescent="0.2">
      <c r="A6" s="6" t="s">
        <v>55</v>
      </c>
      <c r="B6" s="10" t="s">
        <v>59</v>
      </c>
      <c r="C6" s="10" t="s">
        <v>60</v>
      </c>
      <c r="D6" s="10" t="s">
        <v>61</v>
      </c>
      <c r="E6" s="10" t="s">
        <v>62</v>
      </c>
      <c r="F6" s="10" t="s">
        <v>63</v>
      </c>
      <c r="G6" s="10" t="s">
        <v>64</v>
      </c>
      <c r="H6" s="10" t="s">
        <v>65</v>
      </c>
      <c r="I6" s="10" t="s">
        <v>66</v>
      </c>
      <c r="J6" s="10" t="s">
        <v>67</v>
      </c>
      <c r="K6" s="10" t="s">
        <v>68</v>
      </c>
      <c r="L6" s="10" t="s">
        <v>69</v>
      </c>
      <c r="M6" s="10" t="s">
        <v>70</v>
      </c>
    </row>
    <row r="7" spans="1:14" ht="29.25" customHeight="1" x14ac:dyDescent="0.2">
      <c r="A7" s="12" t="s">
        <v>56</v>
      </c>
      <c r="B7" s="11">
        <f>SUMPRODUCT((MONTH('Employee data'!$G8:$G27)=MONTH(DATEVALUE(B6&amp;"1")))*(YEAR('Employee data'!$G8:$G27)=$E$1))</f>
        <v>0</v>
      </c>
      <c r="C7" s="11">
        <f>SUMPRODUCT((MONTH('Employee data'!$G8:$G27)=MONTH(DATEVALUE(C6&amp;"1")))*(YEAR('Employee data'!$G8:$G27)=$E$1))</f>
        <v>0</v>
      </c>
      <c r="D7" s="11">
        <f>SUMPRODUCT((MONTH('Employee data'!$G8:$G27)=MONTH(DATEVALUE(D6&amp;"1")))*(YEAR('Employee data'!$G8:$G27)=$E$1))</f>
        <v>0</v>
      </c>
      <c r="E7" s="11">
        <f>SUMPRODUCT((MONTH('Employee data'!$G8:$G27)=MONTH(DATEVALUE(E6&amp;"1")))*(YEAR('Employee data'!$G8:$G27)=$E$1))</f>
        <v>0</v>
      </c>
      <c r="F7" s="11">
        <f>SUMPRODUCT((MONTH('Employee data'!$G8:$G27)=MONTH(DATEVALUE(F6&amp;"1")))*(YEAR('Employee data'!$G8:$G27)=$E$1))</f>
        <v>1</v>
      </c>
      <c r="G7" s="11">
        <f>SUMPRODUCT((MONTH('Employee data'!$G8:$G27)=MONTH(DATEVALUE(G6&amp;"1")))*(YEAR('Employee data'!$G8:$G27)=$E$1))</f>
        <v>0</v>
      </c>
      <c r="H7" s="11">
        <f>SUMPRODUCT((MONTH('Employee data'!$G8:$G27)=MONTH(DATEVALUE(H6&amp;"1")))*(YEAR('Employee data'!$G8:$G27)=$E$1))</f>
        <v>0</v>
      </c>
      <c r="I7" s="11">
        <f>SUMPRODUCT((MONTH('Employee data'!$G8:$G27)=MONTH(DATEVALUE(I6&amp;"1")))*(YEAR('Employee data'!$G8:$G27)=$E$1))</f>
        <v>0</v>
      </c>
      <c r="J7" s="11">
        <f>SUMPRODUCT((MONTH('Employee data'!$G8:$G27)=MONTH(DATEVALUE(J6&amp;"1")))*(YEAR('Employee data'!$G8:$G27)=$E$1))</f>
        <v>0</v>
      </c>
      <c r="K7" s="11">
        <f>SUMPRODUCT((MONTH('Employee data'!$G8:$G27)=MONTH(DATEVALUE(K6&amp;"1")))*(YEAR('Employee data'!$G8:$G27)=$E$1))</f>
        <v>0</v>
      </c>
      <c r="L7" s="11">
        <f>SUMPRODUCT((MONTH('Employee data'!$G8:$G27)=MONTH(DATEVALUE(L6&amp;"1")))*(YEAR('Employee data'!$G8:$G27)=$E$1))</f>
        <v>0</v>
      </c>
      <c r="M7" s="11">
        <f>SUMPRODUCT((MONTH('Employee data'!$G8:$G27)=MONTH(DATEVALUE(M6&amp;"1")))*(YEAR('Employee data'!$G8:$G27)=$E$1))</f>
        <v>0</v>
      </c>
      <c r="N7" s="1"/>
    </row>
    <row r="8" spans="1:14" ht="29.25" customHeight="1" x14ac:dyDescent="0.2">
      <c r="A8" s="6" t="s">
        <v>57</v>
      </c>
      <c r="B8" s="11">
        <f>SUMPRODUCT((MONTH('Employee data'!$H8:$H27)=MONTH(DATEVALUE(B6&amp;"1")))*(YEAR('Employee data'!$H8:$H27)=$E$1))</f>
        <v>0</v>
      </c>
      <c r="C8" s="11">
        <f>SUMPRODUCT((MONTH('Employee data'!$H8:$H27)=MONTH(DATEVALUE(C6&amp;"1")))*(YEAR('Employee data'!$H8:$H27)=$E$1))</f>
        <v>0</v>
      </c>
      <c r="D8" s="11">
        <f>SUMPRODUCT((MONTH('Employee data'!$H8:$H27)=MONTH(DATEVALUE(D6&amp;"1")))*(YEAR('Employee data'!$H8:$H27)=$E$1))</f>
        <v>0</v>
      </c>
      <c r="E8" s="11">
        <f>SUMPRODUCT((MONTH('Employee data'!$H8:$H27)=MONTH(DATEVALUE(E6&amp;"1")))*(YEAR('Employee data'!$H8:$H27)=$E$1))</f>
        <v>1</v>
      </c>
      <c r="F8" s="11">
        <f>SUMPRODUCT((MONTH('Employee data'!$H8:$H27)=MONTH(DATEVALUE(F6&amp;"1")))*(YEAR('Employee data'!$H8:$H27)=$E$1))</f>
        <v>0</v>
      </c>
      <c r="G8" s="11">
        <f>SUMPRODUCT((MONTH('Employee data'!$H8:$H27)=MONTH(DATEVALUE(G6&amp;"1")))*(YEAR('Employee data'!$H8:$H27)=$E$1))</f>
        <v>0</v>
      </c>
      <c r="H8" s="11">
        <f>SUMPRODUCT((MONTH('Employee data'!$H8:$H27)=MONTH(DATEVALUE(H6&amp;"1")))*(YEAR('Employee data'!$H8:$H27)=$E$1))</f>
        <v>0</v>
      </c>
      <c r="I8" s="11">
        <f>SUMPRODUCT((MONTH('Employee data'!$H8:$H27)=MONTH(DATEVALUE(I6&amp;"1")))*(YEAR('Employee data'!$H8:$H27)=$E$1))</f>
        <v>0</v>
      </c>
      <c r="J8" s="11">
        <f>SUMPRODUCT((MONTH('Employee data'!$H8:$H27)=MONTH(DATEVALUE(J6&amp;"1")))*(YEAR('Employee data'!$H8:$H27)=$E$1))</f>
        <v>0</v>
      </c>
      <c r="K8" s="11">
        <f>SUMPRODUCT((MONTH('Employee data'!$H8:$H27)=MONTH(DATEVALUE(K6&amp;"1")))*(YEAR('Employee data'!$H8:$H27)=$E$1))</f>
        <v>0</v>
      </c>
      <c r="L8" s="11">
        <f>SUMPRODUCT((MONTH('Employee data'!$H8:$H27)=MONTH(DATEVALUE(L6&amp;"1")))*(YEAR('Employee data'!$H8:$H27)=$E$1))</f>
        <v>0</v>
      </c>
      <c r="M8" s="11">
        <f>SUMPRODUCT((MONTH('Employee data'!$H8:$H27)=MONTH(DATEVALUE(M6&amp;"1")))*(YEAR('Employee data'!$H8:$H27)=$E$1))</f>
        <v>0</v>
      </c>
      <c r="N8" s="1"/>
    </row>
    <row r="9" spans="1:14" ht="29.25" customHeight="1" x14ac:dyDescent="0.2">
      <c r="A9" s="6" t="s">
        <v>58</v>
      </c>
      <c r="B9" s="11">
        <f>COUNTIF('Employee data'!$G8:$G27, "&lt;="&amp;DATE($E$1,MONTH(DATEVALUE(B6&amp;"1")), 31))-COUNTIF('Employee data'!$H8:$H27, "&lt;="&amp;DATE($E$1,MONTH(DATEVALUE(B6&amp;"1")), 31))</f>
        <v>13</v>
      </c>
      <c r="C9" s="11">
        <f>COUNTIF('Employee data'!$G8:$G27, "&lt;="&amp;DATE($E$1,MONTH(DATEVALUE(C6&amp;"1")), 31))-COUNTIF('Employee data'!$H8:$H27, "&lt;="&amp;DATE($E$1,MONTH(DATEVALUE(C6&amp;"1")), 31))</f>
        <v>13</v>
      </c>
      <c r="D9" s="11">
        <f>COUNTIF('Employee data'!$G8:$G27, "&lt;="&amp;DATE($E$1,MONTH(DATEVALUE(D6&amp;"1")), 31))-COUNTIF('Employee data'!$H8:$H27, "&lt;="&amp;DATE($E$1,MONTH(DATEVALUE(D6&amp;"1")), 31))</f>
        <v>13</v>
      </c>
      <c r="E9" s="11">
        <f>COUNTIF('Employee data'!$G8:$G27, "&lt;="&amp;DATE($E$1,MONTH(DATEVALUE(E6&amp;"1")), 31))-COUNTIF('Employee data'!$H8:$H27, "&lt;="&amp;DATE($E$1,MONTH(DATEVALUE(E6&amp;"1")), 31))</f>
        <v>12</v>
      </c>
      <c r="F9" s="11">
        <f>COUNTIF('Employee data'!$G8:$G27, "&lt;="&amp;DATE($E$1,MONTH(DATEVALUE(F6&amp;"1")), 31))-COUNTIF('Employee data'!$H8:$H27, "&lt;="&amp;DATE($E$1,MONTH(DATEVALUE(F6&amp;"1")), 31))</f>
        <v>13</v>
      </c>
      <c r="G9" s="11">
        <f>COUNTIF('Employee data'!$G8:$G27, "&lt;="&amp;DATE($E$1,MONTH(DATEVALUE(G6&amp;"1")), 31))-COUNTIF('Employee data'!$H8:$H27, "&lt;="&amp;DATE($E$1,MONTH(DATEVALUE(G6&amp;"1")), 31))</f>
        <v>13</v>
      </c>
      <c r="H9" s="11">
        <f>COUNTIF('Employee data'!$G8:$G27, "&lt;="&amp;DATE($E$1,MONTH(DATEVALUE(H6&amp;"1")), 31))-COUNTIF('Employee data'!$H8:$H27, "&lt;="&amp;DATE($E$1,MONTH(DATEVALUE(H6&amp;"1")), 31))</f>
        <v>13</v>
      </c>
      <c r="I9" s="11">
        <f>COUNTIF('Employee data'!$G8:$G27, "&lt;="&amp;DATE($E$1,MONTH(DATEVALUE(I6&amp;"1")), 31))-COUNTIF('Employee data'!$H8:$H27, "&lt;="&amp;DATE($E$1,MONTH(DATEVALUE(I6&amp;"1")), 31))</f>
        <v>13</v>
      </c>
      <c r="J9" s="11">
        <f>COUNTIF('Employee data'!$G8:$G27, "&lt;="&amp;DATE($E$1,MONTH(DATEVALUE(J6&amp;"1")), 31))-COUNTIF('Employee data'!$H8:$H27, "&lt;="&amp;DATE($E$1,MONTH(DATEVALUE(J6&amp;"1")), 31))</f>
        <v>13</v>
      </c>
      <c r="K9" s="11">
        <f>COUNTIF('Employee data'!$G8:$G27, "&lt;="&amp;DATE($E$1,MONTH(DATEVALUE(K6&amp;"1")), 31))-COUNTIF('Employee data'!$H8:$H27, "&lt;="&amp;DATE($E$1,MONTH(DATEVALUE(K6&amp;"1")), 31))</f>
        <v>13</v>
      </c>
      <c r="L9" s="11">
        <f>COUNTIF('Employee data'!$G8:$G27, "&lt;="&amp;DATE($E$1,MONTH(DATEVALUE(L6&amp;"1")), 31))-COUNTIF('Employee data'!$H8:$H27, "&lt;="&amp;DATE($E$1,MONTH(DATEVALUE(L6&amp;"1")), 31))</f>
        <v>13</v>
      </c>
      <c r="M9" s="11">
        <f>COUNTIF('Employee data'!$G8:$G27, "&lt;="&amp;DATE($E$1,MONTH(DATEVALUE(M6&amp;"1")), 31))-COUNTIF('Employee data'!$H8:$H27, "&lt;="&amp;DATE($E$1,MONTH(DATEVALUE(M6&amp;"1")), 31))</f>
        <v>13</v>
      </c>
      <c r="N9" s="1"/>
    </row>
    <row r="12" spans="1:14" ht="29.25" customHeight="1" x14ac:dyDescent="0.2">
      <c r="A12" s="27" t="s">
        <v>71</v>
      </c>
      <c r="B12" s="28"/>
      <c r="C12" s="29"/>
      <c r="D12" s="30" t="s">
        <v>54</v>
      </c>
      <c r="E12" s="31"/>
      <c r="F12" s="10">
        <f>E1</f>
        <v>2022</v>
      </c>
    </row>
    <row r="13" spans="1:14" ht="29.25" customHeight="1" x14ac:dyDescent="0.2">
      <c r="A13" s="6" t="s">
        <v>55</v>
      </c>
      <c r="B13" s="10" t="s">
        <v>59</v>
      </c>
      <c r="C13" s="10" t="s">
        <v>60</v>
      </c>
      <c r="D13" s="10" t="s">
        <v>61</v>
      </c>
      <c r="E13" s="10" t="s">
        <v>62</v>
      </c>
      <c r="F13" s="10" t="s">
        <v>63</v>
      </c>
      <c r="G13" s="10" t="s">
        <v>64</v>
      </c>
      <c r="H13" s="10" t="s">
        <v>65</v>
      </c>
      <c r="I13" s="10" t="s">
        <v>66</v>
      </c>
      <c r="J13" s="10" t="s">
        <v>67</v>
      </c>
      <c r="K13" s="10" t="s">
        <v>68</v>
      </c>
      <c r="L13" s="10" t="s">
        <v>69</v>
      </c>
      <c r="M13" s="10" t="s">
        <v>70</v>
      </c>
    </row>
    <row r="14" spans="1:14" ht="29.25" customHeight="1" x14ac:dyDescent="0.2">
      <c r="A14" s="12" t="s">
        <v>71</v>
      </c>
      <c r="B14" s="13">
        <f>B8/AVERAGE(B9:M9)</f>
        <v>0</v>
      </c>
      <c r="C14" s="13">
        <f t="shared" ref="C14:M14" si="0">C8/AVERAGE(C9:N9)</f>
        <v>0</v>
      </c>
      <c r="D14" s="13">
        <f t="shared" si="0"/>
        <v>0</v>
      </c>
      <c r="E14" s="13">
        <f t="shared" si="0"/>
        <v>7.7586206896551727E-2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</row>
  </sheetData>
  <mergeCells count="6">
    <mergeCell ref="A12:C12"/>
    <mergeCell ref="D12:E12"/>
    <mergeCell ref="A1:D2"/>
    <mergeCell ref="E1:E2"/>
    <mergeCell ref="D5:E5"/>
    <mergeCell ref="A5:C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BB56-0EEC-0447-8FC5-C2635374EC8C}">
  <dimension ref="B2:I15"/>
  <sheetViews>
    <sheetView workbookViewId="0">
      <selection activeCell="I12" sqref="I12"/>
    </sheetView>
  </sheetViews>
  <sheetFormatPr baseColWidth="10" defaultRowHeight="15" x14ac:dyDescent="0.2"/>
  <sheetData>
    <row r="2" spans="2:9" ht="16" x14ac:dyDescent="0.2">
      <c r="B2" s="14"/>
      <c r="C2" s="14"/>
      <c r="D2" s="14"/>
      <c r="E2" s="14"/>
      <c r="F2" s="14"/>
      <c r="G2" s="14"/>
      <c r="H2" s="14"/>
      <c r="I2" s="14"/>
    </row>
    <row r="3" spans="2:9" ht="16" x14ac:dyDescent="0.2">
      <c r="B3" s="14"/>
      <c r="C3" s="14"/>
      <c r="D3" s="14"/>
      <c r="E3" s="14"/>
      <c r="F3" s="14"/>
      <c r="G3" s="14"/>
      <c r="H3" s="14"/>
      <c r="I3" s="14"/>
    </row>
    <row r="4" spans="2:9" ht="24" x14ac:dyDescent="0.3">
      <c r="B4" s="14"/>
      <c r="C4" s="15" t="s">
        <v>72</v>
      </c>
      <c r="D4" s="14"/>
      <c r="E4" s="14"/>
      <c r="F4" s="14"/>
      <c r="G4" s="14"/>
      <c r="H4" s="14"/>
      <c r="I4" s="14"/>
    </row>
    <row r="5" spans="2:9" ht="16" x14ac:dyDescent="0.2">
      <c r="B5" s="14"/>
      <c r="C5" s="14"/>
      <c r="D5" s="14"/>
      <c r="E5" s="14"/>
      <c r="F5" s="14"/>
      <c r="G5" s="14"/>
      <c r="H5" s="14"/>
      <c r="I5" s="14"/>
    </row>
    <row r="6" spans="2:9" ht="16" x14ac:dyDescent="0.2">
      <c r="B6" s="14"/>
      <c r="C6" s="14" t="s">
        <v>77</v>
      </c>
      <c r="D6" s="14"/>
      <c r="E6" s="14"/>
      <c r="F6" s="14"/>
      <c r="G6" s="14"/>
      <c r="H6" s="14"/>
      <c r="I6" s="14"/>
    </row>
    <row r="7" spans="2:9" ht="16" x14ac:dyDescent="0.2">
      <c r="B7" s="14"/>
      <c r="C7" s="14"/>
      <c r="D7" s="14"/>
      <c r="E7" s="14"/>
      <c r="F7" s="14"/>
      <c r="G7" s="14"/>
      <c r="H7" s="14"/>
      <c r="I7" s="14"/>
    </row>
    <row r="8" spans="2:9" ht="16" x14ac:dyDescent="0.2">
      <c r="B8" s="14"/>
      <c r="C8" s="14" t="s">
        <v>73</v>
      </c>
      <c r="D8" s="14"/>
      <c r="E8" s="14"/>
      <c r="F8" s="14"/>
      <c r="G8" s="14"/>
      <c r="H8" s="14"/>
      <c r="I8" s="14"/>
    </row>
    <row r="9" spans="2:9" ht="16" x14ac:dyDescent="0.2">
      <c r="B9" s="14"/>
      <c r="C9" s="14" t="s">
        <v>74</v>
      </c>
      <c r="D9" s="14"/>
      <c r="E9" s="14"/>
      <c r="F9" s="14"/>
      <c r="G9" s="14"/>
      <c r="H9" s="14"/>
      <c r="I9" s="14"/>
    </row>
    <row r="10" spans="2:9" ht="16" x14ac:dyDescent="0.2">
      <c r="B10" s="14"/>
      <c r="C10" s="16" t="s">
        <v>75</v>
      </c>
      <c r="D10" s="14"/>
      <c r="E10" s="14"/>
      <c r="F10" s="14"/>
      <c r="G10" s="14"/>
      <c r="H10" s="14"/>
      <c r="I10" s="14"/>
    </row>
    <row r="11" spans="2:9" ht="16" x14ac:dyDescent="0.2">
      <c r="B11" s="14"/>
      <c r="C11" s="16"/>
      <c r="D11" s="14"/>
      <c r="E11" s="14"/>
      <c r="F11" s="14"/>
      <c r="G11" s="14"/>
      <c r="H11" s="14"/>
      <c r="I11" s="14"/>
    </row>
    <row r="12" spans="2:9" ht="16" x14ac:dyDescent="0.2">
      <c r="B12" s="14"/>
      <c r="C12" s="14"/>
      <c r="D12" s="14"/>
      <c r="E12" s="14"/>
      <c r="F12" s="14"/>
      <c r="G12" s="14"/>
      <c r="H12" s="14"/>
      <c r="I12" s="14"/>
    </row>
    <row r="13" spans="2:9" ht="16" x14ac:dyDescent="0.2">
      <c r="B13" s="14"/>
      <c r="C13" s="17" t="s">
        <v>76</v>
      </c>
      <c r="D13" s="14"/>
      <c r="E13" s="14"/>
      <c r="F13" s="14"/>
      <c r="G13" s="14"/>
      <c r="H13" s="14"/>
      <c r="I13" s="14"/>
    </row>
    <row r="14" spans="2:9" ht="16" x14ac:dyDescent="0.2">
      <c r="B14" s="14"/>
      <c r="C14" s="14"/>
      <c r="D14" s="14"/>
      <c r="E14" s="14"/>
      <c r="F14" s="14"/>
      <c r="G14" s="14"/>
      <c r="H14" s="14"/>
      <c r="I14" s="14"/>
    </row>
    <row r="15" spans="2:9" ht="16" x14ac:dyDescent="0.2">
      <c r="B15" s="14"/>
      <c r="C15" s="14"/>
      <c r="D15" s="14"/>
      <c r="E15" s="14"/>
      <c r="F15" s="14"/>
      <c r="G15" s="14"/>
      <c r="H15" s="14"/>
      <c r="I15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data</vt:lpstr>
      <vt:lpstr>Headcount analysis</vt:lpstr>
      <vt:lpstr>Automated HR analytics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mradulescu</dc:creator>
  <cp:lastModifiedBy>Bogdan</cp:lastModifiedBy>
  <cp:lastPrinted>2021-05-25T12:21:36Z</cp:lastPrinted>
  <dcterms:created xsi:type="dcterms:W3CDTF">2021-05-18T07:05:37Z</dcterms:created>
  <dcterms:modified xsi:type="dcterms:W3CDTF">2022-01-31T21:26:08Z</dcterms:modified>
</cp:coreProperties>
</file>